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8b687a331b81811a/Documents/FARM FILES/Garden 2024/"/>
    </mc:Choice>
  </mc:AlternateContent>
  <xr:revisionPtr revIDLastSave="175" documentId="8_{05E7B33B-41A3-45F6-943A-C3E904EE9833}" xr6:coauthVersionLast="47" xr6:coauthVersionMax="47" xr10:uidLastSave="{B7621034-114E-4D9B-8921-F2605712BC49}"/>
  <bookViews>
    <workbookView xWindow="-110" yWindow="-110" windowWidth="19420" windowHeight="10300" xr2:uid="{00000000-000D-0000-FFFF-FFFF00000000}"/>
  </bookViews>
  <sheets>
    <sheet name="Plant ListingC" sheetId="1" r:id="rId1"/>
    <sheet name="Sheet1" sheetId="2" r:id="rId2"/>
  </sheets>
  <definedNames>
    <definedName name="_xlnm.Print_Area" localSheetId="0">'Plant ListingC'!$A$1:$X$41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1" l="1"/>
  <c r="J61" i="1" s="1"/>
  <c r="H60" i="1"/>
  <c r="J60" i="1" s="1"/>
  <c r="F59" i="1"/>
  <c r="B52" i="1"/>
  <c r="B54" i="1"/>
  <c r="D53" i="1"/>
  <c r="F48" i="1"/>
  <c r="F54" i="1"/>
  <c r="H56" i="1"/>
  <c r="J56" i="1" s="1"/>
  <c r="H55" i="1"/>
  <c r="J55" i="1" s="1"/>
  <c r="H52" i="1"/>
  <c r="J52" i="1" s="1"/>
  <c r="H51" i="1"/>
  <c r="J51" i="1" s="1"/>
  <c r="H47" i="1"/>
  <c r="M48" i="1"/>
  <c r="N48" i="1"/>
  <c r="L50" i="1"/>
  <c r="M50" i="1"/>
  <c r="N50" i="1" s="1"/>
  <c r="P50" i="1"/>
  <c r="L51" i="1"/>
  <c r="N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Dizzy Lizzie's Farm</author>
  </authors>
  <commentList>
    <comment ref="U16" authorId="0" shapeId="0" xr:uid="{D3EE3161-F34F-446E-8C2C-C0F8635084D3}">
      <text>
        <r>
          <rPr>
            <b/>
            <sz val="9"/>
            <color indexed="81"/>
            <rFont val="Tahoma"/>
            <family val="2"/>
          </rPr>
          <t>Dizzy Lizzie's Farm: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<sst xmlns="http://schemas.openxmlformats.org/spreadsheetml/2006/main" count="208" uniqueCount="205">
  <si>
    <t>Hungarian Hot Wax</t>
  </si>
  <si>
    <t>Price</t>
  </si>
  <si>
    <t>Amount</t>
  </si>
  <si>
    <t>8% Tax</t>
  </si>
  <si>
    <t>Pepper - SWEET/Specialty</t>
  </si>
  <si>
    <t>Sweet Pimiento Pepper</t>
  </si>
  <si>
    <t>Cherry Tomatoes</t>
  </si>
  <si>
    <t>Grand TOTAL</t>
  </si>
  <si>
    <t>Doe Hill Pepper</t>
  </si>
  <si>
    <t>Weavers Brandywine</t>
  </si>
  <si>
    <t>Shishito</t>
  </si>
  <si>
    <t xml:space="preserve">Pepper-Mild/ HOT/Spicy </t>
  </si>
  <si>
    <t>Eggplant</t>
  </si>
  <si>
    <t>Black Beauty</t>
  </si>
  <si>
    <t>Little Finger</t>
  </si>
  <si>
    <t>Ancho Poblano</t>
  </si>
  <si>
    <t>Ping  Tung</t>
  </si>
  <si>
    <t>Tomato - Paste</t>
  </si>
  <si>
    <t>Cilantro</t>
  </si>
  <si>
    <t>Thyme</t>
  </si>
  <si>
    <t>Dill</t>
  </si>
  <si>
    <t>San Marzano</t>
  </si>
  <si>
    <t>Toma Verde Tomatillo</t>
  </si>
  <si>
    <t>Apple</t>
  </si>
  <si>
    <t>Czech Black</t>
  </si>
  <si>
    <t>Aura</t>
  </si>
  <si>
    <t>Glow</t>
  </si>
  <si>
    <t>Banana (very mild)</t>
  </si>
  <si>
    <t>Mega Macroni</t>
  </si>
  <si>
    <t>Catnip</t>
  </si>
  <si>
    <t>Sage</t>
  </si>
  <si>
    <t>Pink or Yellow Brandywine</t>
  </si>
  <si>
    <t>Weischnect Ukranian (pink)</t>
  </si>
  <si>
    <t>Rose de Berne (red) 4-8 oz</t>
  </si>
  <si>
    <t>Cherokee Purple 12-16 oz</t>
  </si>
  <si>
    <t>Black Prince 3-5  oz</t>
  </si>
  <si>
    <t>Black Krim 8-16 oz</t>
  </si>
  <si>
    <t>Green Zebra (grn str) 3-4 oz</t>
  </si>
  <si>
    <t>Midnight Pear (blk) .4 oz</t>
  </si>
  <si>
    <t>Peacevine (red) .5-1 oz</t>
  </si>
  <si>
    <t>Red Pear (red) 1 oz</t>
  </si>
  <si>
    <t>Fargo Yellow Pear (yellow) 1 oz</t>
  </si>
  <si>
    <t>Pink Boar(stripe) 2-4oz</t>
  </si>
  <si>
    <t>Black Cherry .7 oz</t>
  </si>
  <si>
    <t>Sweetie Cherry  (red) .5-1 oz</t>
  </si>
  <si>
    <t>Cosmonaut Volkov(red)8-12</t>
  </si>
  <si>
    <t>Pruden's Purple (Pink) 1 lb</t>
  </si>
  <si>
    <t xml:space="preserve">KC 146 (red) 9 oz </t>
  </si>
  <si>
    <t>Aunt Ruby's (Green) 12-16 oz</t>
  </si>
  <si>
    <t>Black Triefle  4-6oz Pear Shape</t>
  </si>
  <si>
    <t>Big Beef  (red) 10-12 oz</t>
  </si>
  <si>
    <t>Lettuce Packs</t>
  </si>
  <si>
    <t xml:space="preserve">Kale </t>
  </si>
  <si>
    <t>Cucumber - Marketmore</t>
  </si>
  <si>
    <t>Cucumber -  Silver Slicer</t>
  </si>
  <si>
    <t>Broccoli-Waltham</t>
  </si>
  <si>
    <t>Swiss Chard</t>
  </si>
  <si>
    <t xml:space="preserve">Zucchini or yellow or mix </t>
  </si>
  <si>
    <t>Summer Squash - Lebanese</t>
  </si>
  <si>
    <t>Summer Squash - Patty Pan</t>
  </si>
  <si>
    <t>Winter Squash - Spaghetti</t>
  </si>
  <si>
    <t>Winter Squash - Butternut</t>
  </si>
  <si>
    <t>Pumpkin - Jack O Lantern</t>
  </si>
  <si>
    <t>Pumpkin - Pie Pumpkins</t>
  </si>
  <si>
    <t>Winter Squash - Acorn</t>
  </si>
  <si>
    <t>Black King</t>
  </si>
  <si>
    <t>Speckled Roman (stripe)</t>
  </si>
  <si>
    <t>Pocket Star (green) 1 oz</t>
  </si>
  <si>
    <t>Pink Princess Gene Pool (pink) .5 oz</t>
  </si>
  <si>
    <t>Be My Baby Gene Pool (red) .5 oz</t>
  </si>
  <si>
    <t>Sungold (orange) .5-.7oz</t>
  </si>
  <si>
    <t>Yellow Perfection 1-2oz</t>
  </si>
  <si>
    <t>Rosemary</t>
  </si>
  <si>
    <t>Lovage</t>
  </si>
  <si>
    <t>Golden Star</t>
  </si>
  <si>
    <t>Greek Pepperocini</t>
  </si>
  <si>
    <t>Thai Hot</t>
  </si>
  <si>
    <t>Borage</t>
  </si>
  <si>
    <t>Pounds</t>
  </si>
  <si>
    <t>Total</t>
  </si>
  <si>
    <t>page 1 subtotal</t>
  </si>
  <si>
    <t>page2 subtotal</t>
  </si>
  <si>
    <t>page 3 subtotal</t>
  </si>
  <si>
    <t>Parsley- Flat Leaf</t>
  </si>
  <si>
    <t>Parsley - Curly Lead</t>
  </si>
  <si>
    <t xml:space="preserve">Subtotal for Page 2 </t>
  </si>
  <si>
    <t>Page  1 Subtotal</t>
  </si>
  <si>
    <t>Picnic-Orange</t>
  </si>
  <si>
    <t>Picnic-Yellow</t>
  </si>
  <si>
    <t>Picnic -Red</t>
  </si>
  <si>
    <t>Escamillo</t>
  </si>
  <si>
    <t>Honey Drop (org/red) .5 -.7 oz</t>
  </si>
  <si>
    <t>Goldie (orange) 16-20 oz</t>
  </si>
  <si>
    <t xml:space="preserve">Jimmy Nardello </t>
  </si>
  <si>
    <t>Snapdragons</t>
  </si>
  <si>
    <t>Zinnias</t>
  </si>
  <si>
    <t>marigolds</t>
  </si>
  <si>
    <t>Ghost Pepper</t>
  </si>
  <si>
    <t>Spearmint</t>
  </si>
  <si>
    <t>Jalapeno</t>
  </si>
  <si>
    <t xml:space="preserve">Subtotal </t>
  </si>
  <si>
    <t>Check back for additions</t>
  </si>
  <si>
    <t>Qty</t>
  </si>
  <si>
    <t>total</t>
  </si>
  <si>
    <t>Cucumber -Pickling</t>
  </si>
  <si>
    <t xml:space="preserve">Red Veined Sorrel </t>
  </si>
  <si>
    <t>Summer Savory</t>
  </si>
  <si>
    <t>Cauliflower - Snow Crown</t>
  </si>
  <si>
    <t>San Marzano II</t>
  </si>
  <si>
    <t>Striped German(marble) 12+oz</t>
  </si>
  <si>
    <t>SuperSweet 100 (red) 15-20 grams</t>
  </si>
  <si>
    <t>Sweet Aperitif (red) (small)</t>
  </si>
  <si>
    <t xml:space="preserve">Valencia(orange) 8-10 oz </t>
  </si>
  <si>
    <t>Flaming Flare</t>
  </si>
  <si>
    <t>Serrano</t>
  </si>
  <si>
    <t>Padron</t>
  </si>
  <si>
    <t>Nadia</t>
  </si>
  <si>
    <t>Beatrice</t>
  </si>
  <si>
    <t>Cubanelle</t>
  </si>
  <si>
    <t>Anaheim</t>
  </si>
  <si>
    <t>Habenero</t>
  </si>
  <si>
    <t>Staddon's Select</t>
  </si>
  <si>
    <t>Jasper</t>
  </si>
  <si>
    <t>white cherry</t>
  </si>
  <si>
    <t>King Arthur</t>
  </si>
  <si>
    <t>SuperNova</t>
  </si>
  <si>
    <t>Pink Champagne</t>
  </si>
  <si>
    <t>Peppermint</t>
  </si>
  <si>
    <t>Oregano</t>
  </si>
  <si>
    <t>Superior Licorcie Mint</t>
  </si>
  <si>
    <t>Marshamllow</t>
  </si>
  <si>
    <t>Orange Thyme</t>
  </si>
  <si>
    <t>Sweet Mace-Mexican Marigold</t>
  </si>
  <si>
    <t>Gardeners Delight</t>
  </si>
  <si>
    <t>Mountain Spirit (yel/red)10-15 oz</t>
  </si>
  <si>
    <t>Chocolate Stripes - 10-15oz</t>
  </si>
  <si>
    <t>Martha Washingotn - pink 8-12oz</t>
  </si>
  <si>
    <t>Ruby gold 1-3 lb</t>
  </si>
  <si>
    <t>Rutgers 250 red 10 0z</t>
  </si>
  <si>
    <t>Removed</t>
  </si>
  <si>
    <t>Wild Bergamot</t>
  </si>
  <si>
    <t>Culinary Cumin</t>
  </si>
  <si>
    <t xml:space="preserve">Fenugreek </t>
  </si>
  <si>
    <t>Boneset</t>
  </si>
  <si>
    <t>Fennel</t>
  </si>
  <si>
    <t>Espilatee</t>
  </si>
  <si>
    <t>Antohi</t>
  </si>
  <si>
    <t>Tngerine Pimentp</t>
  </si>
  <si>
    <t>Goldrush Golden</t>
  </si>
  <si>
    <t>King of the North</t>
  </si>
  <si>
    <t>Joelene</t>
  </si>
  <si>
    <t>Pointy Kaibi #1</t>
  </si>
  <si>
    <t>Shephaard's Ramshorn</t>
  </si>
  <si>
    <t>Vallero</t>
  </si>
  <si>
    <t>Paprika</t>
  </si>
  <si>
    <t>Targu Mures</t>
  </si>
  <si>
    <t>Dwarf Confetti</t>
  </si>
  <si>
    <t>New Ace</t>
  </si>
  <si>
    <t>Basil: Prospera, Lemon, Thai, Red Prospera, please contact for fulll list</t>
  </si>
  <si>
    <t>*sales tax not included in initial pricing</t>
  </si>
  <si>
    <t>Broccoli</t>
  </si>
  <si>
    <t>Cayenne</t>
  </si>
  <si>
    <t>Herbs - Annual -$2.93 cash $3.03 credit</t>
  </si>
  <si>
    <t xml:space="preserve"> Dizzy Lizzie's Farm  Plant  List 20223</t>
  </si>
  <si>
    <t>Tomatilloes and Friends</t>
  </si>
  <si>
    <t>Tomato - Saladette/Med/Large</t>
  </si>
  <si>
    <t>Pink Berkley Tie Dye (16 oz)</t>
  </si>
  <si>
    <t>Big Beef Plus (red) 10-12 oz</t>
  </si>
  <si>
    <t>Onions- Red - 6 pack</t>
  </si>
  <si>
    <t>Onions - Yellow - 6 pack</t>
  </si>
  <si>
    <t>Brussel Sprouts</t>
  </si>
  <si>
    <t>Red Ruffled Pimento</t>
  </si>
  <si>
    <t>Berkley Green Tie Dye Tomato</t>
  </si>
  <si>
    <t>Tomatoes, Peppers, Eggplant and Tomatilloes $3.80 cash $4 credit</t>
  </si>
  <si>
    <t>Herbs -Perennial - $3.80 cash $4.00 credit</t>
  </si>
  <si>
    <t>Vegetable 6 packs $4.27 cash $4.46 credit</t>
  </si>
  <si>
    <t>Lavender ($4.45 cash $4.75 cc)</t>
  </si>
  <si>
    <t>Ambrosia Cape Gooseberry</t>
  </si>
  <si>
    <t xml:space="preserve"> Roma VF</t>
  </si>
  <si>
    <t>Amish Paste</t>
  </si>
  <si>
    <t>Gilbertie</t>
  </si>
  <si>
    <t>Moskovich (red) 4-6 oz (lim)</t>
  </si>
  <si>
    <t>Flower 6 packs $4.27 cash $4.46 credit</t>
  </si>
  <si>
    <t>Cabbage - Green</t>
  </si>
  <si>
    <t>Cabbage -Red</t>
  </si>
  <si>
    <t xml:space="preserve">page 4 subtotal </t>
  </si>
  <si>
    <t xml:space="preserve">Sun chery (red) </t>
  </si>
  <si>
    <t>Sun Lemon</t>
  </si>
  <si>
    <t>cornito Rosso</t>
  </si>
  <si>
    <t xml:space="preserve">Cornito Giallo </t>
  </si>
  <si>
    <t>Cornito Arancia</t>
  </si>
  <si>
    <t xml:space="preserve">Greek Pepperocini </t>
  </si>
  <si>
    <t>Maria Nagy Transylvanian</t>
  </si>
  <si>
    <t>Prik Chi Faa</t>
  </si>
  <si>
    <t xml:space="preserve">Husk Cherry </t>
  </si>
  <si>
    <t xml:space="preserve"> Chives</t>
  </si>
  <si>
    <t>Larette</t>
  </si>
  <si>
    <t>Chieftain</t>
  </si>
  <si>
    <t>POTATO SEED (7.75 cash 8.10 credit)</t>
  </si>
  <si>
    <t>Masqerade</t>
  </si>
  <si>
    <t>Harvest Moon</t>
  </si>
  <si>
    <t>Austrian Crescent</t>
  </si>
  <si>
    <t>Baltic Rose</t>
  </si>
  <si>
    <t>Reba</t>
  </si>
  <si>
    <t>Bigger &amp; More Quantities available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</si>
</sst>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thin">
        <color indexed="64"/>
      </left>
      <right style="medium">
        <color rgb="FFCCCCCC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44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44" fontId="0" fillId="0" borderId="1" xfId="1" applyFont="1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left"/>
    </xf>
    <xf numFmtId="44" fontId="1" fillId="0" borderId="1" xfId="1" applyFont="1" applyBorder="1"/>
    <xf numFmtId="44" fontId="1" fillId="0" borderId="1" xfId="1" applyFont="1" applyFill="1" applyBorder="1"/>
    <xf numFmtId="0" fontId="0" fillId="0" borderId="0" xfId="0" applyAlignment="1">
      <alignment wrapText="1"/>
    </xf>
    <xf numFmtId="44" fontId="1" fillId="0" borderId="0" xfId="1" applyFont="1" applyBorder="1"/>
    <xf numFmtId="0" fontId="0" fillId="0" borderId="9" xfId="0" applyBorder="1"/>
    <xf numFmtId="0" fontId="0" fillId="0" borderId="1" xfId="0" applyBorder="1" applyAlignment="1">
      <alignment horizontal="left"/>
    </xf>
    <xf numFmtId="44" fontId="0" fillId="0" borderId="2" xfId="1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4" fontId="0" fillId="2" borderId="1" xfId="1" applyFont="1" applyFill="1" applyBorder="1"/>
    <xf numFmtId="0" fontId="4" fillId="0" borderId="13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"/>
  <sheetViews>
    <sheetView tabSelected="1" topLeftCell="N11" zoomScale="75" zoomScaleNormal="75" workbookViewId="0">
      <selection activeCell="V24" sqref="V24"/>
    </sheetView>
  </sheetViews>
  <sheetFormatPr defaultRowHeight="14.5" x14ac:dyDescent="0.35"/>
  <cols>
    <col min="1" max="1" width="4" customWidth="1"/>
    <col min="2" max="2" width="23.90625" customWidth="1"/>
    <col min="5" max="5" width="6.36328125" customWidth="1"/>
    <col min="6" max="6" width="30.81640625" customWidth="1"/>
    <col min="8" max="8" width="7.54296875" customWidth="1"/>
    <col min="9" max="9" width="5.08984375" customWidth="1"/>
    <col min="10" max="10" width="29" customWidth="1"/>
    <col min="11" max="11" width="8.81640625" customWidth="1"/>
    <col min="12" max="12" width="7.36328125" customWidth="1"/>
    <col min="13" max="13" width="6.26953125" customWidth="1"/>
    <col min="14" max="14" width="28.7265625" bestFit="1" customWidth="1"/>
    <col min="16" max="16" width="6.7265625" customWidth="1"/>
    <col min="18" max="18" width="21.54296875" customWidth="1"/>
    <col min="22" max="22" width="24.453125" customWidth="1"/>
    <col min="25" max="25" width="0.1796875" customWidth="1"/>
    <col min="26" max="26" width="8.7265625" hidden="1" customWidth="1"/>
    <col min="27" max="27" width="4.453125" hidden="1" customWidth="1"/>
    <col min="28" max="28" width="8.7265625" hidden="1" customWidth="1"/>
    <col min="29" max="29" width="21.08984375" customWidth="1"/>
    <col min="33" max="33" width="24.81640625" bestFit="1" customWidth="1"/>
  </cols>
  <sheetData>
    <row r="1" spans="1:35" x14ac:dyDescent="0.35">
      <c r="B1" s="3" t="s">
        <v>163</v>
      </c>
      <c r="F1" t="s">
        <v>159</v>
      </c>
      <c r="R1" s="18"/>
    </row>
    <row r="2" spans="1:35" x14ac:dyDescent="0.35">
      <c r="B2" t="s">
        <v>101</v>
      </c>
      <c r="C2" t="s">
        <v>173</v>
      </c>
      <c r="G2" s="3"/>
      <c r="J2" s="3" t="s">
        <v>4</v>
      </c>
      <c r="K2" s="1"/>
      <c r="M2" s="3" t="s">
        <v>11</v>
      </c>
      <c r="Q2" s="3" t="s">
        <v>162</v>
      </c>
      <c r="V2" s="3" t="s">
        <v>182</v>
      </c>
      <c r="W2" s="5"/>
      <c r="AC2" s="3" t="s">
        <v>175</v>
      </c>
      <c r="AD2" s="5"/>
    </row>
    <row r="3" spans="1:35" ht="54" customHeight="1" x14ac:dyDescent="0.35">
      <c r="A3" s="3" t="s">
        <v>165</v>
      </c>
      <c r="B3" s="1"/>
      <c r="C3" s="1" t="s">
        <v>102</v>
      </c>
      <c r="D3" s="1" t="s">
        <v>103</v>
      </c>
      <c r="E3" s="3" t="s">
        <v>6</v>
      </c>
      <c r="F3" s="1"/>
      <c r="G3" s="1"/>
      <c r="H3" s="1"/>
      <c r="I3" s="3"/>
      <c r="J3" s="1"/>
      <c r="K3" s="1"/>
      <c r="L3" s="1"/>
      <c r="O3" t="s">
        <v>1</v>
      </c>
      <c r="P3" t="s">
        <v>2</v>
      </c>
      <c r="R3" s="8" t="s">
        <v>158</v>
      </c>
      <c r="S3" s="13"/>
      <c r="T3" s="1"/>
      <c r="V3" s="1"/>
      <c r="W3" s="1"/>
      <c r="X3" s="2"/>
      <c r="AC3" s="1" t="s">
        <v>51</v>
      </c>
      <c r="AD3" s="1"/>
      <c r="AE3" s="2"/>
      <c r="AG3" s="1"/>
      <c r="AH3" s="1"/>
      <c r="AI3" s="2"/>
    </row>
    <row r="4" spans="1:35" x14ac:dyDescent="0.35">
      <c r="B4" s="1" t="s">
        <v>48</v>
      </c>
      <c r="C4" s="19"/>
      <c r="D4" s="1"/>
      <c r="F4" s="1" t="s">
        <v>69</v>
      </c>
      <c r="G4" s="2"/>
      <c r="H4" s="2"/>
      <c r="J4" s="1" t="s">
        <v>146</v>
      </c>
      <c r="K4" s="2"/>
      <c r="L4" s="2"/>
      <c r="M4" s="3"/>
      <c r="N4" s="1" t="s">
        <v>119</v>
      </c>
      <c r="O4" s="2"/>
      <c r="P4" s="1"/>
      <c r="R4" s="1" t="s">
        <v>77</v>
      </c>
      <c r="S4" s="13"/>
      <c r="T4" s="1"/>
      <c r="V4" s="1" t="s">
        <v>94</v>
      </c>
      <c r="W4" s="1"/>
      <c r="X4" s="2"/>
      <c r="AC4" s="1" t="s">
        <v>52</v>
      </c>
      <c r="AD4" s="1"/>
      <c r="AE4" s="2"/>
      <c r="AG4" s="1" t="s">
        <v>59</v>
      </c>
      <c r="AH4" s="1"/>
      <c r="AI4" s="2"/>
    </row>
    <row r="5" spans="1:35" x14ac:dyDescent="0.35">
      <c r="B5" s="1" t="s">
        <v>50</v>
      </c>
      <c r="C5" s="19"/>
      <c r="D5" s="1"/>
      <c r="F5" s="1" t="s">
        <v>43</v>
      </c>
      <c r="G5" s="2"/>
      <c r="H5" s="2"/>
      <c r="I5" s="3"/>
      <c r="J5" s="1" t="s">
        <v>23</v>
      </c>
      <c r="K5" s="2"/>
      <c r="L5" s="2"/>
      <c r="M5" s="3"/>
      <c r="N5" s="1" t="s">
        <v>15</v>
      </c>
      <c r="O5" s="2"/>
      <c r="P5" s="1"/>
      <c r="R5" s="1" t="s">
        <v>141</v>
      </c>
      <c r="S5" s="13"/>
      <c r="T5" s="1"/>
      <c r="V5" s="1" t="s">
        <v>95</v>
      </c>
      <c r="W5" s="1"/>
      <c r="X5" s="2"/>
      <c r="AC5" s="1" t="s">
        <v>56</v>
      </c>
      <c r="AD5" s="1"/>
      <c r="AE5" s="2"/>
      <c r="AG5" s="1" t="s">
        <v>58</v>
      </c>
      <c r="AH5" s="1"/>
      <c r="AI5" s="2"/>
    </row>
    <row r="6" spans="1:35" ht="43.5" x14ac:dyDescent="0.35">
      <c r="B6" s="1" t="s">
        <v>167</v>
      </c>
      <c r="C6" s="19"/>
      <c r="D6" s="1"/>
      <c r="F6" s="1" t="s">
        <v>41</v>
      </c>
      <c r="G6" s="2"/>
      <c r="H6" s="2"/>
      <c r="I6" s="3"/>
      <c r="J6" s="1" t="s">
        <v>190</v>
      </c>
      <c r="K6" s="2"/>
      <c r="L6" s="2"/>
      <c r="N6" s="1" t="s">
        <v>27</v>
      </c>
      <c r="O6" s="2"/>
      <c r="P6" s="2"/>
      <c r="R6" s="1" t="s">
        <v>29</v>
      </c>
      <c r="S6" s="13"/>
      <c r="T6" s="1"/>
      <c r="V6" s="1" t="s">
        <v>96</v>
      </c>
      <c r="W6" s="1"/>
      <c r="X6" s="2"/>
      <c r="AC6" s="1" t="s">
        <v>160</v>
      </c>
      <c r="AD6" s="1"/>
      <c r="AE6" s="2"/>
      <c r="AG6" s="8" t="s">
        <v>57</v>
      </c>
      <c r="AH6" s="1"/>
      <c r="AI6" s="2"/>
    </row>
    <row r="7" spans="1:35" x14ac:dyDescent="0.35">
      <c r="B7" s="1" t="s">
        <v>36</v>
      </c>
      <c r="C7" s="19"/>
      <c r="D7" s="1"/>
      <c r="F7" s="1"/>
      <c r="G7" s="2"/>
      <c r="H7" s="2"/>
      <c r="J7" s="1" t="s">
        <v>188</v>
      </c>
      <c r="K7" s="2"/>
      <c r="L7" s="2"/>
      <c r="N7" s="1" t="s">
        <v>161</v>
      </c>
      <c r="O7" s="2"/>
      <c r="P7" s="2"/>
      <c r="R7" s="1" t="s">
        <v>132</v>
      </c>
      <c r="S7" s="13"/>
      <c r="T7" s="1"/>
      <c r="V7" s="1"/>
      <c r="W7" s="1"/>
      <c r="X7" s="2"/>
      <c r="AC7" s="1" t="s">
        <v>107</v>
      </c>
      <c r="AD7" s="1"/>
      <c r="AE7" s="2"/>
      <c r="AG7" s="1" t="s">
        <v>60</v>
      </c>
      <c r="AH7" s="1"/>
      <c r="AI7" s="2"/>
    </row>
    <row r="8" spans="1:35" x14ac:dyDescent="0.35">
      <c r="B8" s="1" t="s">
        <v>35</v>
      </c>
      <c r="C8" s="19"/>
      <c r="D8" s="1"/>
      <c r="F8" s="1" t="s">
        <v>133</v>
      </c>
      <c r="G8" s="2"/>
      <c r="H8" s="1"/>
      <c r="I8" s="3"/>
      <c r="J8" s="1" t="s">
        <v>189</v>
      </c>
      <c r="K8" s="2"/>
      <c r="L8" s="1"/>
      <c r="N8" s="1"/>
      <c r="O8" s="2"/>
      <c r="P8" s="2"/>
      <c r="R8" s="1" t="s">
        <v>18</v>
      </c>
      <c r="S8" s="13"/>
      <c r="T8" s="1"/>
      <c r="V8" s="1"/>
      <c r="W8" s="1"/>
      <c r="X8" s="2"/>
      <c r="AC8" s="1" t="s">
        <v>55</v>
      </c>
      <c r="AD8" s="1"/>
      <c r="AE8" s="2"/>
      <c r="AG8" s="1" t="s">
        <v>61</v>
      </c>
      <c r="AH8" s="1"/>
      <c r="AI8" s="2"/>
    </row>
    <row r="9" spans="1:35" x14ac:dyDescent="0.35">
      <c r="B9" s="1" t="s">
        <v>49</v>
      </c>
      <c r="C9" s="19"/>
      <c r="D9" s="1"/>
      <c r="F9" s="1" t="s">
        <v>91</v>
      </c>
      <c r="G9" s="2"/>
      <c r="H9" s="2"/>
      <c r="I9" s="3"/>
      <c r="J9" s="1" t="s">
        <v>118</v>
      </c>
      <c r="K9" s="2"/>
      <c r="L9" s="2"/>
      <c r="N9" s="8"/>
      <c r="O9" s="2"/>
      <c r="P9" s="2"/>
      <c r="R9" s="1" t="s">
        <v>20</v>
      </c>
      <c r="S9" s="13"/>
      <c r="T9" s="1"/>
      <c r="V9" s="1"/>
      <c r="W9" s="1"/>
      <c r="X9" s="2"/>
      <c r="AC9" s="1"/>
      <c r="AD9" s="1"/>
      <c r="AE9" s="2"/>
      <c r="AG9" s="1" t="s">
        <v>64</v>
      </c>
      <c r="AH9" s="1"/>
      <c r="AI9" s="2"/>
    </row>
    <row r="10" spans="1:35" x14ac:dyDescent="0.35">
      <c r="B10" s="1" t="s">
        <v>172</v>
      </c>
      <c r="C10" s="20"/>
      <c r="D10" s="1"/>
      <c r="F10" s="1" t="s">
        <v>38</v>
      </c>
      <c r="G10" s="2"/>
      <c r="H10" s="2"/>
      <c r="I10" s="3"/>
      <c r="J10" s="1" t="s">
        <v>8</v>
      </c>
      <c r="K10" s="2"/>
      <c r="L10" s="2"/>
      <c r="N10" s="1" t="s">
        <v>24</v>
      </c>
      <c r="O10" s="2"/>
      <c r="P10" s="2"/>
      <c r="R10" s="12" t="s">
        <v>105</v>
      </c>
      <c r="S10" s="13"/>
      <c r="T10" s="1"/>
      <c r="V10" s="1"/>
      <c r="W10" s="1"/>
      <c r="X10" s="2"/>
      <c r="AC10" s="1" t="s">
        <v>183</v>
      </c>
      <c r="AD10" s="1"/>
      <c r="AE10" s="2"/>
      <c r="AG10" s="1"/>
      <c r="AH10" s="1"/>
      <c r="AI10" s="2"/>
    </row>
    <row r="11" spans="1:35" ht="26" customHeight="1" x14ac:dyDescent="0.35">
      <c r="B11" s="1" t="s">
        <v>34</v>
      </c>
      <c r="C11" s="19"/>
      <c r="D11" s="1"/>
      <c r="F11" s="1" t="s">
        <v>39</v>
      </c>
      <c r="G11" s="2"/>
      <c r="H11" s="2"/>
      <c r="I11" s="3"/>
      <c r="J11" s="1" t="s">
        <v>90</v>
      </c>
      <c r="K11" s="2"/>
      <c r="L11" s="2"/>
      <c r="N11" s="1" t="s">
        <v>113</v>
      </c>
      <c r="O11" s="2"/>
      <c r="P11" s="2"/>
      <c r="R11" s="1" t="s">
        <v>83</v>
      </c>
      <c r="S11" s="13"/>
      <c r="T11" s="1"/>
      <c r="V11" s="8"/>
      <c r="W11" s="1"/>
      <c r="X11" s="1"/>
      <c r="AC11" s="1" t="s">
        <v>184</v>
      </c>
      <c r="AD11" s="1"/>
      <c r="AE11" s="1"/>
      <c r="AG11" s="8"/>
      <c r="AH11" s="1"/>
      <c r="AI11" s="1"/>
    </row>
    <row r="12" spans="1:35" x14ac:dyDescent="0.35">
      <c r="B12" s="1" t="s">
        <v>135</v>
      </c>
      <c r="C12" s="19"/>
      <c r="D12" s="1"/>
      <c r="F12" s="1" t="s">
        <v>126</v>
      </c>
      <c r="G12" s="2"/>
      <c r="H12" s="2"/>
      <c r="J12" s="1" t="s">
        <v>25</v>
      </c>
      <c r="K12" s="2"/>
      <c r="L12" s="2"/>
      <c r="N12" s="1" t="s">
        <v>97</v>
      </c>
      <c r="O12" s="2"/>
      <c r="P12" s="2"/>
      <c r="R12" s="1" t="s">
        <v>84</v>
      </c>
      <c r="S12" s="13"/>
      <c r="T12" s="1"/>
      <c r="V12" s="1"/>
      <c r="W12" s="1"/>
      <c r="X12" s="2"/>
      <c r="AC12" s="1" t="s">
        <v>170</v>
      </c>
      <c r="AD12" s="1"/>
      <c r="AE12" s="2"/>
      <c r="AG12" s="1"/>
      <c r="AH12" s="1"/>
      <c r="AI12" s="2"/>
    </row>
    <row r="13" spans="1:35" x14ac:dyDescent="0.35">
      <c r="B13" s="1" t="s">
        <v>45</v>
      </c>
      <c r="C13" s="19"/>
      <c r="D13" s="1"/>
      <c r="F13" s="12" t="s">
        <v>68</v>
      </c>
      <c r="G13" s="2"/>
      <c r="H13" s="2"/>
      <c r="J13" s="1"/>
      <c r="K13" s="2"/>
      <c r="L13" s="2"/>
      <c r="N13" s="1" t="s">
        <v>120</v>
      </c>
      <c r="O13" s="2"/>
      <c r="P13" s="2"/>
      <c r="R13" s="1" t="s">
        <v>72</v>
      </c>
      <c r="S13" s="13"/>
      <c r="T13" s="1"/>
      <c r="V13" s="1"/>
      <c r="W13" s="1"/>
      <c r="X13" s="1"/>
      <c r="AC13" s="1"/>
      <c r="AD13" s="1"/>
      <c r="AE13" s="1"/>
      <c r="AG13" s="1"/>
      <c r="AH13" s="1"/>
      <c r="AI13" s="1"/>
    </row>
    <row r="14" spans="1:35" x14ac:dyDescent="0.35">
      <c r="B14" s="1" t="s">
        <v>156</v>
      </c>
      <c r="C14" s="19"/>
      <c r="D14" s="1"/>
      <c r="F14" s="1" t="s">
        <v>67</v>
      </c>
      <c r="G14" s="2"/>
      <c r="H14" s="2"/>
      <c r="J14" s="12" t="s">
        <v>26</v>
      </c>
      <c r="K14" s="2"/>
      <c r="L14" s="2"/>
      <c r="N14" s="1" t="s">
        <v>145</v>
      </c>
      <c r="O14" s="2"/>
      <c r="P14" s="2"/>
      <c r="R14" s="12" t="s">
        <v>142</v>
      </c>
      <c r="S14" s="1"/>
      <c r="T14" s="1"/>
      <c r="V14" s="1"/>
      <c r="W14" s="1"/>
      <c r="X14" s="13"/>
      <c r="AC14" s="1"/>
      <c r="AD14" s="1"/>
      <c r="AE14" s="13"/>
      <c r="AG14" s="1"/>
      <c r="AH14" s="1"/>
      <c r="AI14" s="13"/>
    </row>
    <row r="15" spans="1:35" x14ac:dyDescent="0.35">
      <c r="A15" s="21"/>
      <c r="B15" s="1"/>
      <c r="C15" s="20"/>
      <c r="D15" s="1"/>
      <c r="F15" s="1" t="s">
        <v>40</v>
      </c>
      <c r="G15" s="2"/>
      <c r="H15" s="2"/>
      <c r="J15" s="1" t="s">
        <v>74</v>
      </c>
      <c r="K15" s="2"/>
      <c r="L15" s="2"/>
      <c r="N15" s="1"/>
      <c r="O15" s="2"/>
      <c r="P15" s="2"/>
      <c r="R15" s="1" t="s">
        <v>106</v>
      </c>
      <c r="S15" s="1"/>
      <c r="T15" s="1"/>
      <c r="V15" s="1"/>
      <c r="W15" s="1"/>
      <c r="X15" s="1"/>
      <c r="AC15" s="1"/>
      <c r="AD15" s="1"/>
      <c r="AE15" s="1"/>
      <c r="AG15" s="1"/>
      <c r="AH15" s="1"/>
      <c r="AI15" s="1"/>
    </row>
    <row r="16" spans="1:35" ht="25.5" customHeight="1" x14ac:dyDescent="0.35">
      <c r="A16" s="21"/>
      <c r="B16" s="1" t="s">
        <v>92</v>
      </c>
      <c r="C16" s="19"/>
      <c r="D16" s="19"/>
      <c r="F16" s="1" t="s">
        <v>186</v>
      </c>
      <c r="G16" s="2"/>
      <c r="H16" s="2"/>
      <c r="J16" s="1" t="s">
        <v>148</v>
      </c>
      <c r="K16" s="2"/>
      <c r="L16" s="2"/>
      <c r="N16" s="1" t="s">
        <v>0</v>
      </c>
      <c r="O16" s="2"/>
      <c r="P16" s="2"/>
      <c r="R16" s="1"/>
      <c r="S16" s="1"/>
      <c r="T16" s="1"/>
      <c r="U16" s="3" t="s">
        <v>198</v>
      </c>
      <c r="V16" s="12"/>
      <c r="W16" t="s">
        <v>78</v>
      </c>
      <c r="X16" t="s">
        <v>79</v>
      </c>
      <c r="AC16" s="1" t="s">
        <v>62</v>
      </c>
      <c r="AD16" s="1"/>
      <c r="AE16" s="1"/>
      <c r="AG16" s="1"/>
      <c r="AH16" s="1"/>
      <c r="AI16" s="1"/>
    </row>
    <row r="17" spans="2:35" ht="15" thickBot="1" x14ac:dyDescent="0.4">
      <c r="B17" s="1"/>
      <c r="C17" s="19"/>
      <c r="D17" s="19"/>
      <c r="F17" s="1" t="s">
        <v>70</v>
      </c>
      <c r="G17" s="2"/>
      <c r="H17" s="2"/>
      <c r="J17" s="1"/>
      <c r="K17" s="2"/>
      <c r="L17" s="2"/>
      <c r="N17" s="1" t="s">
        <v>99</v>
      </c>
      <c r="O17" s="2"/>
      <c r="P17" s="2"/>
      <c r="R17" s="1"/>
      <c r="S17" s="1"/>
      <c r="T17" s="1"/>
      <c r="V17" s="26" t="s">
        <v>196</v>
      </c>
      <c r="W17" s="1"/>
      <c r="X17" s="1"/>
      <c r="AC17" s="1" t="s">
        <v>63</v>
      </c>
      <c r="AD17" s="1"/>
      <c r="AE17" s="1"/>
      <c r="AG17" s="1"/>
      <c r="AH17" s="1"/>
      <c r="AI17" s="1"/>
    </row>
    <row r="18" spans="2:35" ht="15" thickBot="1" x14ac:dyDescent="0.4">
      <c r="B18" s="1" t="s">
        <v>37</v>
      </c>
      <c r="C18" s="19"/>
      <c r="D18" s="19"/>
      <c r="F18" s="1" t="s">
        <v>125</v>
      </c>
      <c r="G18" s="2"/>
      <c r="H18" s="2"/>
      <c r="J18" s="1" t="s">
        <v>93</v>
      </c>
      <c r="K18" s="2"/>
      <c r="L18" s="2"/>
      <c r="N18" s="1" t="s">
        <v>191</v>
      </c>
      <c r="O18" s="2"/>
      <c r="P18" s="2"/>
      <c r="R18" s="1"/>
      <c r="S18" s="1"/>
      <c r="T18" s="1"/>
      <c r="V18" s="27" t="s">
        <v>199</v>
      </c>
      <c r="W18" s="1"/>
      <c r="X18" s="1"/>
      <c r="AC18" s="1" t="s">
        <v>53</v>
      </c>
      <c r="AD18" s="1"/>
      <c r="AE18" s="1"/>
      <c r="AG18" s="1"/>
      <c r="AH18" s="1"/>
      <c r="AI18" s="1"/>
    </row>
    <row r="19" spans="2:35" ht="15" thickBot="1" x14ac:dyDescent="0.4">
      <c r="B19" s="1"/>
      <c r="C19" s="19"/>
      <c r="D19" s="19"/>
      <c r="F19" s="1" t="s">
        <v>110</v>
      </c>
      <c r="G19" s="2"/>
      <c r="H19" s="2"/>
      <c r="J19" s="1"/>
      <c r="K19" s="13"/>
      <c r="L19" s="1"/>
      <c r="M19" s="3"/>
      <c r="N19" s="1" t="s">
        <v>192</v>
      </c>
      <c r="O19" s="2"/>
      <c r="P19" s="2"/>
      <c r="Q19" s="3" t="s">
        <v>174</v>
      </c>
      <c r="R19" s="1"/>
      <c r="S19" s="1"/>
      <c r="T19" s="1"/>
      <c r="V19" s="27" t="s">
        <v>200</v>
      </c>
      <c r="W19" s="1"/>
      <c r="X19" s="1"/>
      <c r="AC19" s="1" t="s">
        <v>54</v>
      </c>
      <c r="AD19" s="1"/>
      <c r="AE19" s="1"/>
      <c r="AG19" s="1"/>
      <c r="AH19" s="1"/>
      <c r="AI19" s="1"/>
    </row>
    <row r="20" spans="2:35" ht="15" thickBot="1" x14ac:dyDescent="0.4">
      <c r="B20" s="1" t="s">
        <v>47</v>
      </c>
      <c r="C20" s="19"/>
      <c r="D20" s="19"/>
      <c r="F20" s="12"/>
      <c r="G20" s="2"/>
      <c r="H20" s="2"/>
      <c r="I20" s="3"/>
      <c r="J20" s="1" t="s">
        <v>149</v>
      </c>
      <c r="K20" s="2"/>
      <c r="L20" s="2"/>
      <c r="M20" s="1"/>
      <c r="N20" s="1"/>
      <c r="O20" s="2"/>
      <c r="P20" s="2"/>
      <c r="R20" s="1" t="s">
        <v>127</v>
      </c>
      <c r="S20" s="1"/>
      <c r="T20" s="1"/>
      <c r="V20" s="27" t="s">
        <v>201</v>
      </c>
      <c r="W20" s="1"/>
      <c r="X20" s="1"/>
      <c r="AC20" s="1" t="s">
        <v>104</v>
      </c>
      <c r="AD20" s="1"/>
      <c r="AE20" s="1"/>
      <c r="AG20" s="1"/>
      <c r="AH20" s="1"/>
      <c r="AI20" s="1"/>
    </row>
    <row r="21" spans="2:35" x14ac:dyDescent="0.35">
      <c r="B21" s="1" t="s">
        <v>136</v>
      </c>
      <c r="C21" s="19"/>
      <c r="D21" s="19"/>
      <c r="F21" s="1" t="s">
        <v>44</v>
      </c>
      <c r="G21" s="2"/>
      <c r="H21" s="2"/>
      <c r="J21" s="1"/>
      <c r="K21" s="2"/>
      <c r="L21" s="2"/>
      <c r="N21" s="1"/>
      <c r="O21" s="2"/>
      <c r="P21" s="1"/>
      <c r="R21" s="1" t="s">
        <v>98</v>
      </c>
      <c r="S21" s="1"/>
      <c r="T21" s="1"/>
      <c r="V21" s="28" t="s">
        <v>202</v>
      </c>
      <c r="W21" s="1"/>
      <c r="X21" s="1"/>
      <c r="AC21" s="1"/>
      <c r="AD21" s="1"/>
      <c r="AE21" s="1"/>
      <c r="AG21" s="1"/>
      <c r="AH21" s="1"/>
      <c r="AI21" s="1"/>
    </row>
    <row r="22" spans="2:35" x14ac:dyDescent="0.35">
      <c r="B22" s="1"/>
      <c r="C22" s="19"/>
      <c r="D22" s="19"/>
      <c r="F22" s="1" t="s">
        <v>187</v>
      </c>
      <c r="G22" s="2"/>
      <c r="H22" s="2"/>
      <c r="J22" s="1"/>
      <c r="K22" s="2"/>
      <c r="L22" s="2"/>
      <c r="N22" s="1" t="s">
        <v>115</v>
      </c>
      <c r="O22" s="2"/>
      <c r="P22" s="1"/>
      <c r="R22" s="1" t="s">
        <v>176</v>
      </c>
      <c r="S22" s="1"/>
      <c r="T22" s="1"/>
      <c r="V22" s="30" t="s">
        <v>197</v>
      </c>
      <c r="W22" s="23"/>
      <c r="X22" s="1"/>
      <c r="AC22" s="1" t="s">
        <v>144</v>
      </c>
      <c r="AD22" s="1"/>
      <c r="AE22" s="1"/>
      <c r="AG22" s="1"/>
      <c r="AH22" s="1"/>
      <c r="AI22" s="1"/>
    </row>
    <row r="23" spans="2:35" x14ac:dyDescent="0.35">
      <c r="B23" s="1" t="s">
        <v>181</v>
      </c>
      <c r="C23" s="22"/>
      <c r="D23" s="19"/>
      <c r="F23" s="1" t="s">
        <v>123</v>
      </c>
      <c r="G23" s="2"/>
      <c r="H23" s="2"/>
      <c r="J23" s="1"/>
      <c r="K23" s="2"/>
      <c r="L23" s="2"/>
      <c r="N23" s="1" t="s">
        <v>114</v>
      </c>
      <c r="O23" s="2"/>
      <c r="P23" s="1"/>
      <c r="R23" s="1" t="s">
        <v>128</v>
      </c>
      <c r="S23" s="1"/>
      <c r="T23" s="1"/>
      <c r="V23" s="30" t="s">
        <v>203</v>
      </c>
      <c r="W23" s="1"/>
      <c r="X23" s="1"/>
      <c r="AC23" s="1" t="s">
        <v>170</v>
      </c>
      <c r="AD23" s="1"/>
      <c r="AE23" s="1"/>
      <c r="AG23" s="1"/>
      <c r="AH23" s="1"/>
      <c r="AI23" s="1"/>
    </row>
    <row r="24" spans="2:35" ht="29" x14ac:dyDescent="0.35">
      <c r="B24" s="8" t="s">
        <v>134</v>
      </c>
      <c r="C24" s="19"/>
      <c r="D24" s="19"/>
      <c r="E24" s="3" t="s">
        <v>17</v>
      </c>
      <c r="F24" s="9"/>
      <c r="G24" s="2"/>
      <c r="H24" s="2"/>
      <c r="J24" s="1"/>
      <c r="K24" s="2"/>
      <c r="L24" s="2"/>
      <c r="N24" s="1" t="s">
        <v>76</v>
      </c>
      <c r="O24" s="2"/>
      <c r="P24" s="1"/>
      <c r="R24" s="1" t="s">
        <v>30</v>
      </c>
      <c r="S24" s="1"/>
      <c r="T24" s="1"/>
      <c r="U24" s="3" t="s">
        <v>204</v>
      </c>
      <c r="AC24" s="1"/>
      <c r="AD24" s="1"/>
      <c r="AE24" s="1"/>
      <c r="AG24" s="1"/>
      <c r="AH24" s="1"/>
      <c r="AI24" s="1"/>
    </row>
    <row r="25" spans="2:35" x14ac:dyDescent="0.35">
      <c r="B25" s="1"/>
      <c r="C25" s="19"/>
      <c r="D25" s="19"/>
      <c r="F25" s="1" t="s">
        <v>179</v>
      </c>
      <c r="G25" s="2"/>
      <c r="H25" s="2"/>
      <c r="J25" s="8" t="s">
        <v>89</v>
      </c>
      <c r="K25" s="2"/>
      <c r="L25" s="2"/>
      <c r="N25" s="1" t="s">
        <v>193</v>
      </c>
      <c r="O25" s="2"/>
      <c r="P25" s="1"/>
      <c r="R25" s="1" t="s">
        <v>29</v>
      </c>
      <c r="S25" s="1"/>
      <c r="T25" s="1"/>
      <c r="V25" s="1"/>
      <c r="W25" s="1"/>
      <c r="X25" s="1"/>
      <c r="AC25" s="1" t="s">
        <v>168</v>
      </c>
      <c r="AD25" s="1"/>
      <c r="AE25" s="1"/>
      <c r="AG25" s="1"/>
      <c r="AH25" s="1"/>
      <c r="AI25" s="1"/>
    </row>
    <row r="26" spans="2:35" x14ac:dyDescent="0.35">
      <c r="B26" s="1"/>
      <c r="C26" s="19"/>
      <c r="D26" s="19"/>
      <c r="F26" s="1" t="s">
        <v>180</v>
      </c>
      <c r="G26" s="2"/>
      <c r="H26" s="1"/>
      <c r="J26" s="1" t="s">
        <v>87</v>
      </c>
      <c r="K26" s="2"/>
      <c r="L26" s="2"/>
      <c r="N26" s="1" t="s">
        <v>155</v>
      </c>
      <c r="O26" s="2"/>
      <c r="P26" s="1"/>
      <c r="R26" s="5"/>
      <c r="S26" s="1"/>
      <c r="T26" s="1"/>
      <c r="V26" s="1"/>
      <c r="W26" s="1"/>
      <c r="X26" s="1"/>
      <c r="AC26" s="1" t="s">
        <v>169</v>
      </c>
      <c r="AD26" s="1"/>
      <c r="AE26" s="1"/>
      <c r="AG26" s="1"/>
      <c r="AH26" s="1"/>
      <c r="AI26" s="1"/>
    </row>
    <row r="27" spans="2:35" x14ac:dyDescent="0.35">
      <c r="B27" s="1" t="s">
        <v>166</v>
      </c>
      <c r="C27" s="2"/>
      <c r="D27" s="2"/>
      <c r="F27" s="24" t="s">
        <v>21</v>
      </c>
      <c r="G27" s="2"/>
      <c r="H27" s="1"/>
      <c r="J27" s="1" t="s">
        <v>88</v>
      </c>
      <c r="K27" s="2"/>
      <c r="L27" s="2"/>
      <c r="N27" s="1" t="s">
        <v>153</v>
      </c>
      <c r="O27" s="13"/>
      <c r="P27" s="1"/>
      <c r="R27" s="1" t="s">
        <v>129</v>
      </c>
      <c r="S27" s="1"/>
      <c r="T27" s="1"/>
      <c r="V27" s="1"/>
      <c r="W27" s="1"/>
      <c r="X27" s="1"/>
      <c r="AC27" s="1"/>
      <c r="AD27" s="1"/>
      <c r="AE27" s="1"/>
      <c r="AG27" s="1"/>
      <c r="AH27" s="1"/>
      <c r="AI27" s="1"/>
    </row>
    <row r="28" spans="2:35" x14ac:dyDescent="0.35">
      <c r="B28" s="1" t="s">
        <v>42</v>
      </c>
      <c r="C28" s="2"/>
      <c r="D28" s="2"/>
      <c r="F28" s="1" t="s">
        <v>108</v>
      </c>
      <c r="G28" s="2"/>
      <c r="H28" s="1"/>
      <c r="J28" s="1" t="s">
        <v>151</v>
      </c>
      <c r="K28" s="2"/>
      <c r="L28" s="1"/>
      <c r="N28" s="1" t="s">
        <v>154</v>
      </c>
      <c r="O28" s="2"/>
      <c r="P28" s="1"/>
      <c r="R28" s="1" t="s">
        <v>131</v>
      </c>
      <c r="S28" s="1"/>
      <c r="T28" s="1"/>
      <c r="V28" s="1"/>
      <c r="W28" s="1"/>
      <c r="X28" s="1"/>
      <c r="AC28" s="1"/>
      <c r="AD28" s="1"/>
      <c r="AE28" s="1"/>
      <c r="AG28" s="1"/>
      <c r="AH28" s="1"/>
      <c r="AI28" s="1"/>
    </row>
    <row r="29" spans="2:35" x14ac:dyDescent="0.35">
      <c r="B29" s="12" t="s">
        <v>31</v>
      </c>
      <c r="C29" s="2"/>
      <c r="D29" s="2"/>
      <c r="F29" s="1"/>
      <c r="G29" s="2"/>
      <c r="H29" s="1"/>
      <c r="J29" s="1" t="s">
        <v>152</v>
      </c>
      <c r="K29" s="2"/>
      <c r="L29" s="2"/>
      <c r="N29" s="1"/>
      <c r="O29" s="2"/>
      <c r="P29" s="1"/>
      <c r="R29" s="1"/>
      <c r="S29" s="1"/>
      <c r="T29" s="1"/>
      <c r="V29" s="1"/>
      <c r="W29" s="1"/>
      <c r="X29" s="1"/>
      <c r="AC29" s="1"/>
      <c r="AD29" s="1"/>
      <c r="AE29" s="1"/>
      <c r="AG29" s="1"/>
      <c r="AH29" s="1"/>
      <c r="AI29" s="1"/>
    </row>
    <row r="30" spans="2:35" x14ac:dyDescent="0.35">
      <c r="B30" s="12" t="s">
        <v>46</v>
      </c>
      <c r="C30" s="2"/>
      <c r="D30" s="2"/>
      <c r="F30" s="1" t="s">
        <v>66</v>
      </c>
      <c r="G30" s="2"/>
      <c r="H30" s="1"/>
      <c r="J30" s="1" t="s">
        <v>10</v>
      </c>
      <c r="K30" s="2"/>
      <c r="L30" s="2"/>
      <c r="N30" s="1"/>
      <c r="O30" s="13"/>
      <c r="P30" s="1"/>
      <c r="R30" s="1" t="s">
        <v>19</v>
      </c>
      <c r="S30" s="1"/>
      <c r="T30" s="1"/>
      <c r="V30" s="1"/>
      <c r="W30" s="1"/>
      <c r="X30" s="1"/>
      <c r="AC30" s="1"/>
      <c r="AD30" s="1"/>
      <c r="AE30" s="1"/>
      <c r="AG30" s="1"/>
      <c r="AH30" s="1"/>
      <c r="AI30" s="1"/>
    </row>
    <row r="31" spans="2:35" x14ac:dyDescent="0.35">
      <c r="B31" s="1" t="s">
        <v>33</v>
      </c>
      <c r="C31" s="2"/>
      <c r="D31" s="2"/>
      <c r="F31" s="1" t="s">
        <v>178</v>
      </c>
      <c r="G31" s="2"/>
      <c r="H31" s="6"/>
      <c r="J31" s="1" t="s">
        <v>5</v>
      </c>
      <c r="K31" s="1"/>
      <c r="L31" s="1"/>
      <c r="M31" s="3" t="s">
        <v>12</v>
      </c>
      <c r="R31" s="1" t="s">
        <v>73</v>
      </c>
      <c r="S31" s="1"/>
      <c r="T31" s="1"/>
      <c r="AG31" s="7" t="s">
        <v>80</v>
      </c>
      <c r="AH31" s="14"/>
      <c r="AI31" s="15"/>
    </row>
    <row r="32" spans="2:35" x14ac:dyDescent="0.35">
      <c r="B32" s="1" t="s">
        <v>137</v>
      </c>
      <c r="C32" s="2"/>
      <c r="D32" s="2"/>
      <c r="G32" s="4"/>
      <c r="J32" s="1" t="s">
        <v>171</v>
      </c>
      <c r="K32" s="1"/>
      <c r="L32" s="1"/>
      <c r="N32" s="1" t="s">
        <v>117</v>
      </c>
      <c r="O32" s="1"/>
      <c r="P32" s="1"/>
      <c r="R32" s="1" t="s">
        <v>130</v>
      </c>
      <c r="S32" s="1"/>
      <c r="T32" s="1"/>
      <c r="AG32" s="7" t="s">
        <v>81</v>
      </c>
      <c r="AH32" s="5"/>
      <c r="AI32" s="6"/>
    </row>
    <row r="33" spans="2:35" x14ac:dyDescent="0.35">
      <c r="B33" s="1" t="s">
        <v>138</v>
      </c>
      <c r="C33" s="2"/>
      <c r="D33" s="2"/>
      <c r="E33" s="3" t="s">
        <v>164</v>
      </c>
      <c r="G33" s="4"/>
      <c r="K33" s="23"/>
      <c r="L33" s="1"/>
      <c r="N33" s="1" t="s">
        <v>13</v>
      </c>
      <c r="O33" s="2"/>
      <c r="P33" s="1"/>
      <c r="R33" s="1" t="s">
        <v>195</v>
      </c>
      <c r="S33" s="1"/>
      <c r="T33" s="1"/>
      <c r="AG33" s="7" t="s">
        <v>82</v>
      </c>
      <c r="AH33" s="10"/>
      <c r="AI33" s="11"/>
    </row>
    <row r="34" spans="2:35" x14ac:dyDescent="0.35">
      <c r="B34" s="1" t="s">
        <v>109</v>
      </c>
      <c r="C34" s="2"/>
      <c r="D34" s="2"/>
      <c r="F34" s="1" t="s">
        <v>194</v>
      </c>
      <c r="G34" s="2"/>
      <c r="H34" s="1"/>
      <c r="N34" s="1" t="s">
        <v>65</v>
      </c>
      <c r="O34" s="2"/>
      <c r="P34" s="1"/>
      <c r="R34" s="1" t="s">
        <v>140</v>
      </c>
      <c r="S34" s="1"/>
      <c r="T34" s="1"/>
      <c r="AG34" s="7" t="s">
        <v>185</v>
      </c>
      <c r="AH34" s="5"/>
      <c r="AI34" s="6"/>
    </row>
    <row r="35" spans="2:35" x14ac:dyDescent="0.35">
      <c r="B35" s="1"/>
      <c r="C35" s="2"/>
      <c r="D35" s="2"/>
      <c r="F35" s="1" t="s">
        <v>22</v>
      </c>
      <c r="G35" s="2"/>
      <c r="H35" s="1"/>
      <c r="N35" s="1" t="s">
        <v>14</v>
      </c>
      <c r="O35" s="2"/>
      <c r="P35" s="1"/>
      <c r="R35" s="1" t="s">
        <v>143</v>
      </c>
      <c r="S35" s="1"/>
      <c r="T35" s="1"/>
      <c r="AG35" s="7" t="s">
        <v>100</v>
      </c>
    </row>
    <row r="36" spans="2:35" x14ac:dyDescent="0.35">
      <c r="B36" s="1" t="s">
        <v>112</v>
      </c>
      <c r="C36" s="1"/>
      <c r="D36" s="25"/>
      <c r="F36" s="12" t="s">
        <v>177</v>
      </c>
      <c r="G36" s="1"/>
      <c r="H36" s="1"/>
      <c r="N36" s="1" t="s">
        <v>116</v>
      </c>
      <c r="O36" s="2"/>
      <c r="P36" s="1"/>
      <c r="AG36" s="7" t="s">
        <v>3</v>
      </c>
      <c r="AH36" s="5"/>
      <c r="AI36" s="6"/>
    </row>
    <row r="37" spans="2:35" x14ac:dyDescent="0.35">
      <c r="B37" s="1" t="s">
        <v>9</v>
      </c>
      <c r="C37" s="2"/>
      <c r="D37" s="2"/>
      <c r="F37" s="6"/>
      <c r="G37" s="1"/>
      <c r="H37" s="1"/>
      <c r="N37" s="1" t="s">
        <v>16</v>
      </c>
      <c r="O37" s="2"/>
      <c r="P37" s="1"/>
      <c r="AG37" s="7" t="s">
        <v>7</v>
      </c>
      <c r="AH37" s="10"/>
      <c r="AI37" s="11"/>
    </row>
    <row r="38" spans="2:35" x14ac:dyDescent="0.35">
      <c r="B38" s="1" t="s">
        <v>156</v>
      </c>
      <c r="C38" s="2"/>
      <c r="D38" s="2"/>
      <c r="F38" s="16" t="s">
        <v>86</v>
      </c>
      <c r="G38" s="1"/>
      <c r="H38" s="1"/>
      <c r="N38" s="12"/>
      <c r="O38" s="1"/>
      <c r="P38" s="1"/>
    </row>
    <row r="39" spans="2:35" x14ac:dyDescent="0.35">
      <c r="B39" s="1" t="s">
        <v>71</v>
      </c>
      <c r="C39" s="29"/>
      <c r="D39" s="29"/>
      <c r="N39" s="17" t="s">
        <v>85</v>
      </c>
      <c r="O39" s="23"/>
    </row>
    <row r="40" spans="2:35" x14ac:dyDescent="0.35">
      <c r="B40" s="12"/>
      <c r="C40" s="29"/>
      <c r="D40" s="29"/>
    </row>
    <row r="41" spans="2:35" x14ac:dyDescent="0.35">
      <c r="C41" s="4"/>
      <c r="D41" s="4"/>
    </row>
    <row r="43" spans="2:35" ht="14" customHeight="1" x14ac:dyDescent="0.35"/>
    <row r="44" spans="2:35" hidden="1" x14ac:dyDescent="0.35"/>
    <row r="47" spans="2:35" ht="18" customHeight="1" x14ac:dyDescent="0.35">
      <c r="F47">
        <v>3.8</v>
      </c>
      <c r="G47">
        <v>0.08</v>
      </c>
      <c r="H47">
        <f>F47*1.08</f>
        <v>4.1040000000000001</v>
      </c>
    </row>
    <row r="48" spans="2:35" ht="18" customHeight="1" x14ac:dyDescent="0.35">
      <c r="F48">
        <f>F47*1.045</f>
        <v>3.9709999999999996</v>
      </c>
      <c r="M48">
        <f>4.25*1.08</f>
        <v>4.59</v>
      </c>
      <c r="N48">
        <f>4.25*1.035</f>
        <v>4.3987499999999997</v>
      </c>
    </row>
    <row r="49" spans="2:16" ht="18" customHeight="1" x14ac:dyDescent="0.35"/>
    <row r="50" spans="2:16" ht="18" customHeight="1" x14ac:dyDescent="0.35">
      <c r="L50">
        <f>4.71*0.1</f>
        <v>0.47100000000000003</v>
      </c>
      <c r="M50">
        <f>4.71-L50</f>
        <v>4.2389999999999999</v>
      </c>
      <c r="N50">
        <f>M50*1.08</f>
        <v>4.5781200000000002</v>
      </c>
      <c r="P50">
        <f>3.85*1.04</f>
        <v>4.0040000000000004</v>
      </c>
    </row>
    <row r="51" spans="2:16" ht="18" customHeight="1" x14ac:dyDescent="0.35">
      <c r="F51">
        <v>4.16</v>
      </c>
      <c r="H51">
        <f>F51*1.08</f>
        <v>4.4928000000000008</v>
      </c>
      <c r="J51">
        <f>H51*1.045</f>
        <v>4.6949760000000005</v>
      </c>
      <c r="L51">
        <f>3.93*1.08</f>
        <v>4.2444000000000006</v>
      </c>
      <c r="N51">
        <f>4*1.08</f>
        <v>4.32</v>
      </c>
    </row>
    <row r="52" spans="2:16" x14ac:dyDescent="0.35">
      <c r="B52">
        <f>B53-0.475</f>
        <v>3.7949999999999995</v>
      </c>
      <c r="F52">
        <v>4.25</v>
      </c>
      <c r="H52">
        <f>F52*1.045</f>
        <v>4.4412500000000001</v>
      </c>
      <c r="J52">
        <f>H52*1.08</f>
        <v>4.7965500000000008</v>
      </c>
    </row>
    <row r="53" spans="2:16" x14ac:dyDescent="0.35">
      <c r="B53">
        <v>4.2699999999999996</v>
      </c>
      <c r="C53">
        <v>0.08</v>
      </c>
      <c r="D53">
        <f>B53*1.08</f>
        <v>4.6116000000000001</v>
      </c>
    </row>
    <row r="54" spans="2:16" x14ac:dyDescent="0.35">
      <c r="B54">
        <f>B53*1.045</f>
        <v>4.4621499999999994</v>
      </c>
      <c r="F54">
        <f>F55-(F55*0.1)</f>
        <v>4.2750000000000004</v>
      </c>
    </row>
    <row r="55" spans="2:16" x14ac:dyDescent="0.35">
      <c r="F55">
        <v>4.75</v>
      </c>
      <c r="H55">
        <f>F55*1.08</f>
        <v>5.1300000000000008</v>
      </c>
      <c r="J55">
        <f>H55*1.045</f>
        <v>5.3608500000000001</v>
      </c>
    </row>
    <row r="56" spans="2:16" x14ac:dyDescent="0.35">
      <c r="F56">
        <v>4.75</v>
      </c>
      <c r="H56">
        <f>F56*1.045</f>
        <v>4.9637499999999992</v>
      </c>
      <c r="J56">
        <f>H56*1.08</f>
        <v>5.3608499999999992</v>
      </c>
    </row>
    <row r="59" spans="2:16" x14ac:dyDescent="0.35">
      <c r="F59">
        <f>F60-(F60*0.1)</f>
        <v>4.2750000000000004</v>
      </c>
    </row>
    <row r="60" spans="2:16" x14ac:dyDescent="0.35">
      <c r="F60">
        <v>4.75</v>
      </c>
      <c r="H60">
        <f>F60*1.08</f>
        <v>5.1300000000000008</v>
      </c>
      <c r="J60">
        <f>H60*1.045</f>
        <v>5.3608500000000001</v>
      </c>
    </row>
    <row r="61" spans="2:16" x14ac:dyDescent="0.35">
      <c r="F61">
        <v>4.55</v>
      </c>
      <c r="H61">
        <f>F61*1.045</f>
        <v>4.7547499999999996</v>
      </c>
      <c r="J61">
        <f>H61*1.08</f>
        <v>5.1351300000000002</v>
      </c>
    </row>
  </sheetData>
  <sortState xmlns:xlrd2="http://schemas.microsoft.com/office/spreadsheetml/2017/richdata2" ref="I3:J35">
    <sortCondition ref="J3:J35"/>
  </sortState>
  <pageMargins left="0.25" right="0.2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7DFB-7024-40C9-A8BD-85084B1B231F}">
  <dimension ref="A1:A13"/>
  <sheetViews>
    <sheetView workbookViewId="0">
      <selection activeCell="A13" sqref="A13"/>
    </sheetView>
  </sheetViews>
  <sheetFormatPr defaultRowHeight="14.5" x14ac:dyDescent="0.35"/>
  <sheetData>
    <row r="1" spans="1:1" x14ac:dyDescent="0.35">
      <c r="A1" t="s">
        <v>139</v>
      </c>
    </row>
    <row r="2" spans="1:1" x14ac:dyDescent="0.35">
      <c r="A2" t="s">
        <v>122</v>
      </c>
    </row>
    <row r="4" spans="1:1" x14ac:dyDescent="0.35">
      <c r="A4" t="s">
        <v>32</v>
      </c>
    </row>
    <row r="6" spans="1:1" x14ac:dyDescent="0.35">
      <c r="A6" t="s">
        <v>147</v>
      </c>
    </row>
    <row r="7" spans="1:1" x14ac:dyDescent="0.35">
      <c r="A7" t="s">
        <v>121</v>
      </c>
    </row>
    <row r="8" spans="1:1" x14ac:dyDescent="0.35">
      <c r="A8" t="s">
        <v>124</v>
      </c>
    </row>
    <row r="9" spans="1:1" x14ac:dyDescent="0.35">
      <c r="A9" t="s">
        <v>150</v>
      </c>
    </row>
    <row r="10" spans="1:1" x14ac:dyDescent="0.35">
      <c r="A10" t="s">
        <v>75</v>
      </c>
    </row>
    <row r="11" spans="1:1" x14ac:dyDescent="0.35">
      <c r="A11" s="1" t="s">
        <v>111</v>
      </c>
    </row>
    <row r="12" spans="1:1" x14ac:dyDescent="0.35">
      <c r="A12" t="s">
        <v>28</v>
      </c>
    </row>
    <row r="13" spans="1:1" x14ac:dyDescent="0.35">
      <c r="A1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 ListingC</vt:lpstr>
      <vt:lpstr>Sheet1</vt:lpstr>
      <vt:lpstr>'Plant ListingC'!Print_Area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</dc:creator>
  <cp:lastModifiedBy>Elizabeth Saft</cp:lastModifiedBy>
  <cp:lastPrinted>2024-01-27T18:04:27Z</cp:lastPrinted>
  <dcterms:created xsi:type="dcterms:W3CDTF">2014-09-29T02:06:54Z</dcterms:created>
  <dcterms:modified xsi:type="dcterms:W3CDTF">2024-02-27T16:10:38Z</dcterms:modified>
</cp:coreProperties>
</file>